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D:\Box Sync\Main\Clients\CASFM\Website\"/>
    </mc:Choice>
  </mc:AlternateContent>
  <bookViews>
    <workbookView xWindow="0" yWindow="0" windowWidth="23040" windowHeight="9060"/>
  </bookViews>
  <sheets>
    <sheet name="Auto Complet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40" i="1" l="1"/>
  <c r="L40" i="1" s="1"/>
  <c r="M40" i="1" l="1"/>
  <c r="N40" i="1"/>
  <c r="L38" i="1"/>
  <c r="M38" i="1" s="1"/>
  <c r="L29" i="1"/>
  <c r="M29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23" i="1"/>
  <c r="M23" i="1" s="1"/>
  <c r="L24" i="1"/>
  <c r="M24" i="1" s="1"/>
  <c r="L26" i="1"/>
  <c r="M26" i="1" s="1"/>
  <c r="L27" i="1"/>
  <c r="M27" i="1" s="1"/>
  <c r="L28" i="1"/>
  <c r="M28" i="1" s="1"/>
  <c r="L22" i="1" l="1"/>
  <c r="M22" i="1" s="1"/>
  <c r="L25" i="1"/>
  <c r="M25" i="1" s="1"/>
  <c r="N25" i="1" s="1"/>
  <c r="O25" i="1" s="1"/>
  <c r="L37" i="1"/>
  <c r="L30" i="1"/>
  <c r="M30" i="1" s="1"/>
  <c r="L39" i="1"/>
  <c r="M39" i="1" s="1"/>
  <c r="N24" i="1"/>
  <c r="O24" i="1" s="1"/>
  <c r="O40" i="1"/>
  <c r="N38" i="1"/>
  <c r="O38" i="1" s="1"/>
  <c r="N35" i="1"/>
  <c r="O35" i="1" s="1"/>
  <c r="N31" i="1"/>
  <c r="O31" i="1" s="1"/>
  <c r="N28" i="1"/>
  <c r="O28" i="1" s="1"/>
  <c r="N36" i="1"/>
  <c r="O36" i="1" s="1"/>
  <c r="N34" i="1"/>
  <c r="O34" i="1" s="1"/>
  <c r="N32" i="1"/>
  <c r="O32" i="1" s="1"/>
  <c r="N29" i="1"/>
  <c r="O29" i="1" s="1"/>
  <c r="N27" i="1"/>
  <c r="O27" i="1" s="1"/>
  <c r="N33" i="1"/>
  <c r="O33" i="1" s="1"/>
  <c r="N23" i="1"/>
  <c r="O23" i="1" s="1"/>
  <c r="N26" i="1"/>
  <c r="O26" i="1" s="1"/>
  <c r="N30" i="1" l="1"/>
  <c r="O30" i="1" s="1"/>
  <c r="M37" i="1"/>
  <c r="N37" i="1" s="1"/>
  <c r="O37" i="1" s="1"/>
  <c r="N39" i="1"/>
  <c r="O39" i="1" s="1"/>
  <c r="N22" i="1"/>
  <c r="O22" i="1" s="1"/>
  <c r="O41" i="1" l="1"/>
</calcChain>
</file>

<file path=xl/sharedStrings.xml><?xml version="1.0" encoding="utf-8"?>
<sst xmlns="http://schemas.openxmlformats.org/spreadsheetml/2006/main" count="55" uniqueCount="55">
  <si>
    <t>620 Village Road, PO Box 2115, Breckenridge, CO 80424</t>
  </si>
  <si>
    <t>EXHIBITOR SERVICE ORDER FORM</t>
  </si>
  <si>
    <t>Name of Convention</t>
  </si>
  <si>
    <t>Booth #</t>
  </si>
  <si>
    <t>Exhibit Set Up Date(s)</t>
  </si>
  <si>
    <t>Exhibitor Name / Company</t>
  </si>
  <si>
    <t>DESCRIPTION</t>
  </si>
  <si>
    <t>Duplex Outlet 120V, 60 HV 1 Phase 15 Amps</t>
  </si>
  <si>
    <t>Total</t>
  </si>
  <si>
    <t>Day</t>
  </si>
  <si>
    <t>Due</t>
  </si>
  <si>
    <t xml:space="preserve"># of  </t>
  </si>
  <si>
    <t>Days</t>
  </si>
  <si>
    <t>Quantity</t>
  </si>
  <si>
    <t>Duplex Outlet 120V, 60 HV 1 Phase 30 Amps</t>
  </si>
  <si>
    <t>Duplex Outlet 120V, 60 HV 1 Phase 40 Amps</t>
  </si>
  <si>
    <t>Duplex Outlet 120V, 60 HV 1 Phase 60 Amps</t>
  </si>
  <si>
    <t>220 V must be approved in advance</t>
  </si>
  <si>
    <t>208 V/3 Phase must be approved in advance</t>
  </si>
  <si>
    <t>Electrician / Additional Labor</t>
  </si>
  <si>
    <t>Dedicated Outside Line (required for fax machine use)</t>
  </si>
  <si>
    <t>Conference Speaker Phone</t>
  </si>
  <si>
    <t>TV/DVD/VCR Combination</t>
  </si>
  <si>
    <t>Cable Connections</t>
  </si>
  <si>
    <t>High-Speed Internet Connection</t>
  </si>
  <si>
    <t>Wired Internet Connection</t>
  </si>
  <si>
    <t>55" LCD Computer / TV Monitor</t>
  </si>
  <si>
    <t>32" LCD Computer / TV Monitor</t>
  </si>
  <si>
    <t>19" LCD Computer Monitor</t>
  </si>
  <si>
    <t>Outside Telephone Line (9+)</t>
  </si>
  <si>
    <t>In-House Telephone Extension</t>
  </si>
  <si>
    <t>Grand Total Due</t>
  </si>
  <si>
    <t>Cost Per</t>
  </si>
  <si>
    <t>Cost</t>
  </si>
  <si>
    <t>Serv Charge</t>
  </si>
  <si>
    <t>Resort Fee</t>
  </si>
  <si>
    <t>Tax</t>
  </si>
  <si>
    <t>Form of Payment:</t>
  </si>
  <si>
    <t>Credit Card #</t>
  </si>
  <si>
    <t>Name on Credit Card:</t>
  </si>
  <si>
    <t>Phone Number</t>
  </si>
  <si>
    <t>Authorized Signature</t>
  </si>
  <si>
    <t>Authorized Name (please print)</t>
  </si>
  <si>
    <t>Email Address:</t>
  </si>
  <si>
    <t>Notes:</t>
  </si>
  <si>
    <t>All orders must be received with payment to Beaver Run Conference Services. There will be a $20.00 service charge for each item not ordered in advance</t>
  </si>
  <si>
    <t xml:space="preserve"> Expiration Date</t>
  </si>
  <si>
    <t>Address:</t>
  </si>
  <si>
    <t>City, State, Zip:</t>
  </si>
  <si>
    <t>Group
Master:</t>
  </si>
  <si>
    <t>(Visa - Master Card - American Express - Discover - Other___________ )</t>
  </si>
  <si>
    <t xml:space="preserve"> Credit Cards will be processed after the group's departure</t>
  </si>
  <si>
    <t>Check:</t>
  </si>
  <si>
    <t>Credit Card:</t>
  </si>
  <si>
    <t>800-288-1282 Fax 970-453-8787  or Email: emcleod@beaverrun.com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</si>
</sst>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[&lt;=9999999]###\-####;\(###\)\ ###\-####"/>
    <numFmt numFmtId="166" formatCode="m/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/>
    <xf numFmtId="0" fontId="0" fillId="5" borderId="0" xfId="0" applyFill="1" applyBorder="1" applyAlignment="1">
      <alignment horizontal="left"/>
    </xf>
    <xf numFmtId="0" fontId="0" fillId="5" borderId="0" xfId="0" applyFill="1" applyBorder="1" applyAlignment="1"/>
    <xf numFmtId="0" fontId="2" fillId="3" borderId="4" xfId="0" applyFont="1" applyFill="1" applyBorder="1"/>
    <xf numFmtId="0" fontId="2" fillId="3" borderId="0" xfId="0" applyFont="1" applyFill="1"/>
    <xf numFmtId="0" fontId="0" fillId="5" borderId="10" xfId="0" applyFill="1" applyBorder="1"/>
    <xf numFmtId="0" fontId="4" fillId="5" borderId="0" xfId="0" applyFont="1" applyFill="1"/>
    <xf numFmtId="0" fontId="4" fillId="0" borderId="0" xfId="0" applyFont="1"/>
    <xf numFmtId="0" fontId="0" fillId="5" borderId="0" xfId="0" applyFill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0" borderId="0" xfId="0" applyFill="1"/>
    <xf numFmtId="0" fontId="0" fillId="5" borderId="13" xfId="0" applyFill="1" applyBorder="1"/>
    <xf numFmtId="43" fontId="0" fillId="5" borderId="3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2" fillId="3" borderId="4" xfId="0" applyFont="1" applyFill="1" applyBorder="1" applyAlignment="1" applyProtection="1">
      <alignment horizontal="center"/>
    </xf>
    <xf numFmtId="10" fontId="2" fillId="3" borderId="4" xfId="0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9" fontId="2" fillId="3" borderId="5" xfId="0" applyNumberFormat="1" applyFont="1" applyFill="1" applyBorder="1" applyAlignment="1" applyProtection="1">
      <alignment horizontal="center"/>
    </xf>
    <xf numFmtId="164" fontId="2" fillId="3" borderId="5" xfId="0" applyNumberFormat="1" applyFont="1" applyFill="1" applyBorder="1" applyAlignment="1" applyProtection="1">
      <alignment horizontal="center"/>
    </xf>
    <xf numFmtId="10" fontId="2" fillId="3" borderId="5" xfId="0" applyNumberFormat="1" applyFont="1" applyFill="1" applyBorder="1" applyAlignment="1" applyProtection="1">
      <alignment horizontal="center"/>
    </xf>
    <xf numFmtId="43" fontId="0" fillId="5" borderId="3" xfId="1" applyFont="1" applyFill="1" applyBorder="1" applyProtection="1"/>
    <xf numFmtId="43" fontId="1" fillId="5" borderId="3" xfId="1" applyFont="1" applyFill="1" applyBorder="1" applyProtection="1"/>
    <xf numFmtId="43" fontId="2" fillId="4" borderId="3" xfId="1" applyNumberFormat="1" applyFont="1" applyFill="1" applyBorder="1" applyProtection="1"/>
    <xf numFmtId="43" fontId="2" fillId="4" borderId="3" xfId="0" applyNumberFormat="1" applyFont="1" applyFill="1" applyBorder="1" applyProtection="1"/>
    <xf numFmtId="0" fontId="0" fillId="5" borderId="0" xfId="0" applyFill="1" applyProtection="1"/>
    <xf numFmtId="0" fontId="2" fillId="5" borderId="0" xfId="0" applyFont="1" applyFill="1" applyBorder="1" applyAlignment="1" applyProtection="1">
      <alignment horizontal="center"/>
    </xf>
    <xf numFmtId="43" fontId="2" fillId="5" borderId="0" xfId="0" applyNumberFormat="1" applyFont="1" applyFill="1" applyBorder="1" applyProtection="1"/>
    <xf numFmtId="0" fontId="4" fillId="5" borderId="0" xfId="0" applyFont="1" applyFill="1" applyProtection="1"/>
    <xf numFmtId="0" fontId="0" fillId="5" borderId="3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0" xfId="0" applyFill="1" applyBorder="1" applyProtection="1"/>
    <xf numFmtId="0" fontId="0" fillId="5" borderId="3" xfId="0" applyFill="1" applyBorder="1" applyAlignment="1"/>
    <xf numFmtId="0" fontId="0" fillId="5" borderId="0" xfId="0" applyFill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3" xfId="0" applyFill="1" applyBorder="1" applyAlignment="1" applyProtection="1"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166" fontId="0" fillId="5" borderId="1" xfId="0" applyNumberFormat="1" applyFill="1" applyBorder="1" applyAlignment="1" applyProtection="1">
      <alignment horizontal="left"/>
      <protection locked="0"/>
    </xf>
    <xf numFmtId="165" fontId="0" fillId="5" borderId="15" xfId="0" applyNumberFormat="1" applyFill="1" applyBorder="1" applyAlignment="1" applyProtection="1">
      <alignment horizontal="left"/>
      <protection locked="0"/>
    </xf>
    <xf numFmtId="0" fontId="0" fillId="5" borderId="15" xfId="0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595221</xdr:colOff>
      <xdr:row>0</xdr:row>
      <xdr:rowOff>86263</xdr:rowOff>
    </xdr:from>
    <xdr:to>
      <xdr:col>11</xdr:col>
      <xdr:colOff>69012</xdr:colOff>
      <xdr:row>6</xdr:row>
      <xdr:rowOff>77696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7100" y="86263"/>
          <a:ext cx="3088258" cy="1078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view="pageBreakPreview" zoomScale="60" zoomScaleNormal="100" workbookViewId="0">
      <selection activeCell="E4" sqref="E4"/>
    </sheetView>
  </sheetViews>
  <sheetFormatPr defaultRowHeight="14.4" x14ac:dyDescent="0.3"/>
  <cols>
    <col min="1" max="1" width="8.44140625" customWidth="1"/>
    <col min="2" max="2" width="8" customWidth="1"/>
    <col min="7" max="7" width="1.6640625" customWidth="1"/>
    <col min="8" max="8" width="11" customWidth="1"/>
    <col min="9" max="9" width="2" customWidth="1"/>
    <col min="10" max="10" width="9.33203125" customWidth="1"/>
    <col min="11" max="11" width="10.44140625" customWidth="1"/>
    <col min="12" max="12" width="10.5546875" customWidth="1"/>
    <col min="13" max="13" width="8" customWidth="1"/>
    <col min="14" max="14" width="9.44140625" customWidth="1"/>
    <col min="15" max="15" width="13.33203125" customWidth="1"/>
  </cols>
  <sheetData>
    <row r="1" spans="1:1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9.649999999999999" customHeight="1" x14ac:dyDescent="0.3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x14ac:dyDescent="0.3">
      <c r="A8" s="45" t="s">
        <v>54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3.45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21" x14ac:dyDescent="0.4">
      <c r="A10" s="49" t="s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 thickBot="1" x14ac:dyDescent="0.35">
      <c r="A12" s="47"/>
      <c r="B12" s="47"/>
      <c r="C12" s="47"/>
      <c r="D12" s="47"/>
      <c r="E12" s="47"/>
      <c r="F12" s="47"/>
      <c r="G12" s="47"/>
      <c r="H12" s="36"/>
      <c r="I12" s="48"/>
      <c r="J12" s="48"/>
      <c r="K12" s="36"/>
      <c r="L12" s="47"/>
      <c r="M12" s="47"/>
      <c r="N12" s="47"/>
      <c r="O12" s="47"/>
    </row>
    <row r="13" spans="1:15" x14ac:dyDescent="0.3">
      <c r="A13" s="4" t="s">
        <v>2</v>
      </c>
      <c r="B13" s="4"/>
      <c r="C13" s="4"/>
      <c r="D13" s="4"/>
      <c r="E13" s="4"/>
      <c r="F13" s="4"/>
      <c r="G13" s="4"/>
      <c r="H13" s="7"/>
      <c r="I13" s="46" t="s">
        <v>3</v>
      </c>
      <c r="J13" s="46"/>
      <c r="K13" s="4"/>
      <c r="L13" s="6" t="s">
        <v>4</v>
      </c>
      <c r="M13" s="14"/>
      <c r="N13" s="14"/>
      <c r="O13" s="4"/>
    </row>
    <row r="14" spans="1:1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" thickBot="1" x14ac:dyDescent="0.3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"/>
      <c r="O15" s="4"/>
    </row>
    <row r="16" spans="1:15" x14ac:dyDescent="0.3">
      <c r="A16" s="4" t="s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6.1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s="1" customFormat="1" x14ac:dyDescent="0.3">
      <c r="A18" s="56" t="s">
        <v>45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6.75" customHeight="1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"/>
    </row>
    <row r="20" spans="1:15" x14ac:dyDescent="0.3">
      <c r="A20" s="8"/>
      <c r="B20" s="2" t="s">
        <v>11</v>
      </c>
      <c r="C20" s="42"/>
      <c r="D20" s="43"/>
      <c r="E20" s="43"/>
      <c r="F20" s="43"/>
      <c r="G20" s="43"/>
      <c r="H20" s="44"/>
      <c r="I20" s="9"/>
      <c r="J20" s="20" t="s">
        <v>33</v>
      </c>
      <c r="K20" s="20" t="s">
        <v>34</v>
      </c>
      <c r="L20" s="20" t="s">
        <v>35</v>
      </c>
      <c r="M20" s="21" t="s">
        <v>36</v>
      </c>
      <c r="N20" s="20" t="s">
        <v>32</v>
      </c>
      <c r="O20" s="20" t="s">
        <v>8</v>
      </c>
    </row>
    <row r="21" spans="1:15" x14ac:dyDescent="0.3">
      <c r="A21" s="3" t="s">
        <v>13</v>
      </c>
      <c r="B21" s="3" t="s">
        <v>12</v>
      </c>
      <c r="C21" s="39" t="s">
        <v>6</v>
      </c>
      <c r="D21" s="40"/>
      <c r="E21" s="40"/>
      <c r="F21" s="40"/>
      <c r="G21" s="40"/>
      <c r="H21" s="41"/>
      <c r="I21" s="9"/>
      <c r="J21" s="22"/>
      <c r="K21" s="23">
        <v>0.21</v>
      </c>
      <c r="L21" s="24">
        <v>5.5E-2</v>
      </c>
      <c r="M21" s="25">
        <v>8.8749999999999996E-2</v>
      </c>
      <c r="N21" s="22" t="s">
        <v>9</v>
      </c>
      <c r="O21" s="22" t="s">
        <v>10</v>
      </c>
    </row>
    <row r="22" spans="1:15" ht="21.15" customHeight="1" x14ac:dyDescent="0.3">
      <c r="A22" s="34"/>
      <c r="B22" s="34"/>
      <c r="C22" s="37" t="s">
        <v>7</v>
      </c>
      <c r="D22" s="37"/>
      <c r="E22" s="37"/>
      <c r="F22" s="37"/>
      <c r="G22" s="37"/>
      <c r="H22" s="37"/>
      <c r="I22" s="4"/>
      <c r="J22" s="26">
        <v>30</v>
      </c>
      <c r="K22" s="26">
        <f t="shared" ref="K22:K39" si="0">+J22*21%</f>
        <v>6.3</v>
      </c>
      <c r="L22" s="26">
        <f>+(J22+K22)*5.5%</f>
        <v>1.9964999999999999</v>
      </c>
      <c r="M22" s="26">
        <f t="shared" ref="M22:M39" si="1">+(J22+K22+L22)*8.875%</f>
        <v>3.3988143749999993</v>
      </c>
      <c r="N22" s="27">
        <f>SUM(J22:M22)</f>
        <v>41.695314374999995</v>
      </c>
      <c r="O22" s="28">
        <f>+A22*B22*N22</f>
        <v>0</v>
      </c>
    </row>
    <row r="23" spans="1:15" ht="21.15" customHeight="1" x14ac:dyDescent="0.3">
      <c r="A23" s="34"/>
      <c r="B23" s="34"/>
      <c r="C23" s="37" t="s">
        <v>14</v>
      </c>
      <c r="D23" s="37"/>
      <c r="E23" s="37"/>
      <c r="F23" s="37"/>
      <c r="G23" s="37"/>
      <c r="H23" s="37"/>
      <c r="I23" s="4"/>
      <c r="J23" s="26">
        <v>40</v>
      </c>
      <c r="K23" s="26">
        <f t="shared" si="0"/>
        <v>8.4</v>
      </c>
      <c r="L23" s="26">
        <f t="shared" ref="L23:L40" si="2">+(J23+K23)*5.5%</f>
        <v>2.6619999999999999</v>
      </c>
      <c r="M23" s="26">
        <f t="shared" si="1"/>
        <v>4.5317524999999996</v>
      </c>
      <c r="N23" s="27">
        <f t="shared" ref="N23:N28" si="3">SUM(J23:M23)</f>
        <v>55.593752499999994</v>
      </c>
      <c r="O23" s="28">
        <f t="shared" ref="O23:O40" si="4">+A23*B23*N23</f>
        <v>0</v>
      </c>
    </row>
    <row r="24" spans="1:15" ht="21.15" customHeight="1" x14ac:dyDescent="0.3">
      <c r="A24" s="34"/>
      <c r="B24" s="34"/>
      <c r="C24" s="37" t="s">
        <v>15</v>
      </c>
      <c r="D24" s="37"/>
      <c r="E24" s="37"/>
      <c r="F24" s="37"/>
      <c r="G24" s="37"/>
      <c r="H24" s="37"/>
      <c r="I24" s="4"/>
      <c r="J24" s="26">
        <v>50</v>
      </c>
      <c r="K24" s="26">
        <f t="shared" si="0"/>
        <v>10.5</v>
      </c>
      <c r="L24" s="26">
        <f t="shared" si="2"/>
        <v>3.3275000000000001</v>
      </c>
      <c r="M24" s="26">
        <f t="shared" si="1"/>
        <v>5.6646906249999995</v>
      </c>
      <c r="N24" s="27">
        <f t="shared" si="3"/>
        <v>69.492190625000006</v>
      </c>
      <c r="O24" s="28">
        <f t="shared" si="4"/>
        <v>0</v>
      </c>
    </row>
    <row r="25" spans="1:15" ht="21.15" customHeight="1" x14ac:dyDescent="0.3">
      <c r="A25" s="34"/>
      <c r="B25" s="34"/>
      <c r="C25" s="37" t="s">
        <v>16</v>
      </c>
      <c r="D25" s="37"/>
      <c r="E25" s="37"/>
      <c r="F25" s="37"/>
      <c r="G25" s="37"/>
      <c r="H25" s="37"/>
      <c r="I25" s="4"/>
      <c r="J25" s="26">
        <v>60</v>
      </c>
      <c r="K25" s="26">
        <f t="shared" si="0"/>
        <v>12.6</v>
      </c>
      <c r="L25" s="26">
        <f t="shared" si="2"/>
        <v>3.9929999999999999</v>
      </c>
      <c r="M25" s="26">
        <f t="shared" si="1"/>
        <v>6.7976287499999986</v>
      </c>
      <c r="N25" s="27">
        <f t="shared" si="3"/>
        <v>83.390628749999991</v>
      </c>
      <c r="O25" s="28">
        <f t="shared" si="4"/>
        <v>0</v>
      </c>
    </row>
    <row r="26" spans="1:15" ht="21.15" customHeight="1" x14ac:dyDescent="0.3">
      <c r="A26" s="34"/>
      <c r="B26" s="34"/>
      <c r="C26" s="37" t="s">
        <v>17</v>
      </c>
      <c r="D26" s="37"/>
      <c r="E26" s="37"/>
      <c r="F26" s="37"/>
      <c r="G26" s="37"/>
      <c r="H26" s="37"/>
      <c r="I26" s="4"/>
      <c r="J26" s="26">
        <v>20</v>
      </c>
      <c r="K26" s="26">
        <f t="shared" si="0"/>
        <v>4.2</v>
      </c>
      <c r="L26" s="26">
        <f t="shared" si="2"/>
        <v>1.331</v>
      </c>
      <c r="M26" s="26">
        <f t="shared" si="1"/>
        <v>2.2658762499999998</v>
      </c>
      <c r="N26" s="27">
        <f t="shared" si="3"/>
        <v>27.796876249999997</v>
      </c>
      <c r="O26" s="28">
        <f t="shared" si="4"/>
        <v>0</v>
      </c>
    </row>
    <row r="27" spans="1:15" ht="21.15" customHeight="1" x14ac:dyDescent="0.3">
      <c r="A27" s="34"/>
      <c r="B27" s="34"/>
      <c r="C27" s="37" t="s">
        <v>18</v>
      </c>
      <c r="D27" s="37"/>
      <c r="E27" s="37"/>
      <c r="F27" s="37"/>
      <c r="G27" s="37"/>
      <c r="H27" s="37"/>
      <c r="I27" s="4"/>
      <c r="J27" s="26">
        <v>25</v>
      </c>
      <c r="K27" s="26">
        <f t="shared" si="0"/>
        <v>5.25</v>
      </c>
      <c r="L27" s="26">
        <f t="shared" si="2"/>
        <v>1.6637500000000001</v>
      </c>
      <c r="M27" s="26">
        <f t="shared" si="1"/>
        <v>2.8323453124999998</v>
      </c>
      <c r="N27" s="27">
        <f t="shared" si="3"/>
        <v>34.746095312500003</v>
      </c>
      <c r="O27" s="28">
        <f t="shared" si="4"/>
        <v>0</v>
      </c>
    </row>
    <row r="28" spans="1:15" ht="21.15" customHeight="1" x14ac:dyDescent="0.3">
      <c r="A28" s="34"/>
      <c r="B28" s="34"/>
      <c r="C28" s="37" t="s">
        <v>19</v>
      </c>
      <c r="D28" s="37"/>
      <c r="E28" s="37"/>
      <c r="F28" s="37"/>
      <c r="G28" s="37"/>
      <c r="H28" s="37"/>
      <c r="I28" s="4"/>
      <c r="J28" s="26">
        <v>50</v>
      </c>
      <c r="K28" s="26">
        <f t="shared" si="0"/>
        <v>10.5</v>
      </c>
      <c r="L28" s="26">
        <f t="shared" si="2"/>
        <v>3.3275000000000001</v>
      </c>
      <c r="M28" s="26">
        <f t="shared" si="1"/>
        <v>5.6646906249999995</v>
      </c>
      <c r="N28" s="27">
        <f t="shared" si="3"/>
        <v>69.492190625000006</v>
      </c>
      <c r="O28" s="28">
        <f t="shared" si="4"/>
        <v>0</v>
      </c>
    </row>
    <row r="29" spans="1:15" ht="21.15" customHeight="1" x14ac:dyDescent="0.3">
      <c r="A29" s="34"/>
      <c r="B29" s="34"/>
      <c r="C29" s="37" t="s">
        <v>30</v>
      </c>
      <c r="D29" s="37"/>
      <c r="E29" s="37"/>
      <c r="F29" s="37"/>
      <c r="G29" s="37"/>
      <c r="H29" s="37"/>
      <c r="I29" s="4"/>
      <c r="J29" s="26">
        <v>25</v>
      </c>
      <c r="K29" s="26">
        <f t="shared" si="0"/>
        <v>5.25</v>
      </c>
      <c r="L29" s="26">
        <f t="shared" si="2"/>
        <v>1.6637500000000001</v>
      </c>
      <c r="M29" s="26">
        <f t="shared" si="1"/>
        <v>2.8323453124999998</v>
      </c>
      <c r="N29" s="27">
        <f t="shared" ref="N29:N36" si="5">SUM(J29:M29)</f>
        <v>34.746095312500003</v>
      </c>
      <c r="O29" s="28">
        <f t="shared" si="4"/>
        <v>0</v>
      </c>
    </row>
    <row r="30" spans="1:15" ht="21.15" customHeight="1" x14ac:dyDescent="0.3">
      <c r="A30" s="34"/>
      <c r="B30" s="34"/>
      <c r="C30" s="37" t="s">
        <v>29</v>
      </c>
      <c r="D30" s="37"/>
      <c r="E30" s="37"/>
      <c r="F30" s="37"/>
      <c r="G30" s="37"/>
      <c r="H30" s="37"/>
      <c r="I30" s="4"/>
      <c r="J30" s="26">
        <v>75</v>
      </c>
      <c r="K30" s="26">
        <f t="shared" si="0"/>
        <v>15.75</v>
      </c>
      <c r="L30" s="26">
        <f t="shared" si="2"/>
        <v>4.99125</v>
      </c>
      <c r="M30" s="26">
        <f t="shared" si="1"/>
        <v>8.4970359374999997</v>
      </c>
      <c r="N30" s="27">
        <f t="shared" ref="N30" si="6">SUM(J30:M30)</f>
        <v>104.2382859375</v>
      </c>
      <c r="O30" s="28">
        <f t="shared" si="4"/>
        <v>0</v>
      </c>
    </row>
    <row r="31" spans="1:15" ht="21.15" customHeight="1" x14ac:dyDescent="0.3">
      <c r="A31" s="34"/>
      <c r="B31" s="34"/>
      <c r="C31" s="37" t="s">
        <v>20</v>
      </c>
      <c r="D31" s="37"/>
      <c r="E31" s="37"/>
      <c r="F31" s="37"/>
      <c r="G31" s="37"/>
      <c r="H31" s="37"/>
      <c r="I31" s="4"/>
      <c r="J31" s="26">
        <v>125</v>
      </c>
      <c r="K31" s="26">
        <f t="shared" si="0"/>
        <v>26.25</v>
      </c>
      <c r="L31" s="26">
        <f t="shared" si="2"/>
        <v>8.3187499999999996</v>
      </c>
      <c r="M31" s="26">
        <f t="shared" si="1"/>
        <v>14.161726562499998</v>
      </c>
      <c r="N31" s="27">
        <f t="shared" si="5"/>
        <v>173.7304765625</v>
      </c>
      <c r="O31" s="28">
        <f t="shared" si="4"/>
        <v>0</v>
      </c>
    </row>
    <row r="32" spans="1:15" ht="21.15" customHeight="1" x14ac:dyDescent="0.3">
      <c r="A32" s="34"/>
      <c r="B32" s="34"/>
      <c r="C32" s="37" t="s">
        <v>21</v>
      </c>
      <c r="D32" s="37"/>
      <c r="E32" s="37"/>
      <c r="F32" s="37"/>
      <c r="G32" s="37"/>
      <c r="H32" s="37"/>
      <c r="I32" s="4"/>
      <c r="J32" s="26">
        <v>100</v>
      </c>
      <c r="K32" s="26">
        <f t="shared" si="0"/>
        <v>21</v>
      </c>
      <c r="L32" s="26">
        <f t="shared" si="2"/>
        <v>6.6550000000000002</v>
      </c>
      <c r="M32" s="26">
        <f t="shared" si="1"/>
        <v>11.329381249999999</v>
      </c>
      <c r="N32" s="27">
        <f t="shared" si="5"/>
        <v>138.98438125000001</v>
      </c>
      <c r="O32" s="28">
        <f t="shared" si="4"/>
        <v>0</v>
      </c>
    </row>
    <row r="33" spans="1:15" ht="21.15" customHeight="1" x14ac:dyDescent="0.3">
      <c r="A33" s="34"/>
      <c r="B33" s="34"/>
      <c r="C33" s="37" t="s">
        <v>22</v>
      </c>
      <c r="D33" s="37"/>
      <c r="E33" s="37"/>
      <c r="F33" s="37"/>
      <c r="G33" s="37"/>
      <c r="H33" s="37"/>
      <c r="I33" s="4"/>
      <c r="J33" s="26">
        <v>145</v>
      </c>
      <c r="K33" s="26">
        <f t="shared" si="0"/>
        <v>30.45</v>
      </c>
      <c r="L33" s="26">
        <f t="shared" si="2"/>
        <v>9.6497499999999992</v>
      </c>
      <c r="M33" s="26">
        <f t="shared" si="1"/>
        <v>16.427602812499998</v>
      </c>
      <c r="N33" s="27">
        <f t="shared" si="5"/>
        <v>201.5273528125</v>
      </c>
      <c r="O33" s="28">
        <f t="shared" si="4"/>
        <v>0</v>
      </c>
    </row>
    <row r="34" spans="1:15" ht="21.15" customHeight="1" x14ac:dyDescent="0.3">
      <c r="A34" s="34"/>
      <c r="B34" s="34"/>
      <c r="C34" s="37" t="s">
        <v>23</v>
      </c>
      <c r="D34" s="37"/>
      <c r="E34" s="37"/>
      <c r="F34" s="37"/>
      <c r="G34" s="37"/>
      <c r="H34" s="37"/>
      <c r="I34" s="4"/>
      <c r="J34" s="26">
        <v>75</v>
      </c>
      <c r="K34" s="26">
        <f t="shared" si="0"/>
        <v>15.75</v>
      </c>
      <c r="L34" s="26">
        <f t="shared" si="2"/>
        <v>4.99125</v>
      </c>
      <c r="M34" s="26">
        <f t="shared" si="1"/>
        <v>8.4970359374999997</v>
      </c>
      <c r="N34" s="27">
        <f t="shared" si="5"/>
        <v>104.2382859375</v>
      </c>
      <c r="O34" s="28">
        <f t="shared" si="4"/>
        <v>0</v>
      </c>
    </row>
    <row r="35" spans="1:15" ht="21.15" customHeight="1" x14ac:dyDescent="0.3">
      <c r="A35" s="34"/>
      <c r="B35" s="34"/>
      <c r="C35" s="37" t="s">
        <v>24</v>
      </c>
      <c r="D35" s="37"/>
      <c r="E35" s="37"/>
      <c r="F35" s="37"/>
      <c r="G35" s="37"/>
      <c r="H35" s="37"/>
      <c r="I35" s="4"/>
      <c r="J35" s="26">
        <v>10</v>
      </c>
      <c r="K35" s="26">
        <f t="shared" si="0"/>
        <v>2.1</v>
      </c>
      <c r="L35" s="26">
        <f t="shared" si="2"/>
        <v>0.66549999999999998</v>
      </c>
      <c r="M35" s="26">
        <f t="shared" si="1"/>
        <v>1.1329381249999999</v>
      </c>
      <c r="N35" s="27">
        <f t="shared" si="5"/>
        <v>13.898438124999998</v>
      </c>
      <c r="O35" s="28">
        <f t="shared" si="4"/>
        <v>0</v>
      </c>
    </row>
    <row r="36" spans="1:15" ht="21.15" customHeight="1" x14ac:dyDescent="0.3">
      <c r="A36" s="34"/>
      <c r="B36" s="34"/>
      <c r="C36" s="37" t="s">
        <v>25</v>
      </c>
      <c r="D36" s="37"/>
      <c r="E36" s="37"/>
      <c r="F36" s="37"/>
      <c r="G36" s="37"/>
      <c r="H36" s="37"/>
      <c r="I36" s="4"/>
      <c r="J36" s="26">
        <v>25</v>
      </c>
      <c r="K36" s="26">
        <f t="shared" si="0"/>
        <v>5.25</v>
      </c>
      <c r="L36" s="26">
        <f t="shared" si="2"/>
        <v>1.6637500000000001</v>
      </c>
      <c r="M36" s="26">
        <f t="shared" si="1"/>
        <v>2.8323453124999998</v>
      </c>
      <c r="N36" s="27">
        <f t="shared" si="5"/>
        <v>34.746095312500003</v>
      </c>
      <c r="O36" s="28">
        <f t="shared" si="4"/>
        <v>0</v>
      </c>
    </row>
    <row r="37" spans="1:15" ht="21.15" customHeight="1" x14ac:dyDescent="0.3">
      <c r="A37" s="34"/>
      <c r="B37" s="34"/>
      <c r="C37" s="37" t="s">
        <v>28</v>
      </c>
      <c r="D37" s="37"/>
      <c r="E37" s="37"/>
      <c r="F37" s="37"/>
      <c r="G37" s="37"/>
      <c r="H37" s="37"/>
      <c r="I37" s="4"/>
      <c r="J37" s="26">
        <v>150</v>
      </c>
      <c r="K37" s="26">
        <f t="shared" si="0"/>
        <v>31.5</v>
      </c>
      <c r="L37" s="26">
        <f t="shared" si="2"/>
        <v>9.9824999999999999</v>
      </c>
      <c r="M37" s="26">
        <f t="shared" si="1"/>
        <v>16.994071874999999</v>
      </c>
      <c r="N37" s="27">
        <f t="shared" ref="N37:N40" si="7">SUM(J37:M37)</f>
        <v>208.47657187499999</v>
      </c>
      <c r="O37" s="28">
        <f t="shared" si="4"/>
        <v>0</v>
      </c>
    </row>
    <row r="38" spans="1:15" ht="21.15" customHeight="1" x14ac:dyDescent="0.3">
      <c r="A38" s="34"/>
      <c r="B38" s="34"/>
      <c r="C38" s="37" t="s">
        <v>27</v>
      </c>
      <c r="D38" s="37"/>
      <c r="E38" s="37"/>
      <c r="F38" s="37"/>
      <c r="G38" s="37"/>
      <c r="H38" s="37"/>
      <c r="I38" s="4"/>
      <c r="J38" s="26">
        <v>300</v>
      </c>
      <c r="K38" s="26">
        <f t="shared" si="0"/>
        <v>63</v>
      </c>
      <c r="L38" s="26">
        <f t="shared" si="2"/>
        <v>19.965</v>
      </c>
      <c r="M38" s="26">
        <f t="shared" si="1"/>
        <v>33.988143749999999</v>
      </c>
      <c r="N38" s="27">
        <f t="shared" si="7"/>
        <v>416.95314374999998</v>
      </c>
      <c r="O38" s="28">
        <f t="shared" si="4"/>
        <v>0</v>
      </c>
    </row>
    <row r="39" spans="1:15" ht="21.15" customHeight="1" x14ac:dyDescent="0.3">
      <c r="A39" s="34"/>
      <c r="B39" s="34"/>
      <c r="C39" s="37" t="s">
        <v>26</v>
      </c>
      <c r="D39" s="37"/>
      <c r="E39" s="37"/>
      <c r="F39" s="37"/>
      <c r="G39" s="37"/>
      <c r="H39" s="37"/>
      <c r="I39" s="4"/>
      <c r="J39" s="26">
        <v>500</v>
      </c>
      <c r="K39" s="26">
        <f t="shared" si="0"/>
        <v>105</v>
      </c>
      <c r="L39" s="26">
        <f t="shared" si="2"/>
        <v>33.274999999999999</v>
      </c>
      <c r="M39" s="26">
        <f t="shared" si="1"/>
        <v>56.646906249999994</v>
      </c>
      <c r="N39" s="27">
        <f t="shared" si="7"/>
        <v>694.92190625000001</v>
      </c>
      <c r="O39" s="28">
        <f t="shared" si="4"/>
        <v>0</v>
      </c>
    </row>
    <row r="40" spans="1:15" ht="21.15" customHeight="1" x14ac:dyDescent="0.3">
      <c r="A40" s="34"/>
      <c r="B40" s="34"/>
      <c r="C40" s="57"/>
      <c r="D40" s="57"/>
      <c r="E40" s="57"/>
      <c r="F40" s="57"/>
      <c r="G40" s="57"/>
      <c r="H40" s="57"/>
      <c r="I40" s="4"/>
      <c r="J40" s="18"/>
      <c r="K40" s="26">
        <f t="shared" ref="K40" si="8">+J40*20%</f>
        <v>0</v>
      </c>
      <c r="L40" s="26">
        <f t="shared" si="2"/>
        <v>0</v>
      </c>
      <c r="M40" s="26">
        <f t="shared" ref="M40" si="9">+(J40+K40+L40)*8.25%</f>
        <v>0</v>
      </c>
      <c r="N40" s="27">
        <f t="shared" si="7"/>
        <v>0</v>
      </c>
      <c r="O40" s="28">
        <f t="shared" si="4"/>
        <v>0</v>
      </c>
    </row>
    <row r="41" spans="1:15" ht="21.15" customHeight="1" x14ac:dyDescent="0.3">
      <c r="A41" s="17" t="s">
        <v>37</v>
      </c>
      <c r="B41" s="17"/>
      <c r="C41" s="4"/>
      <c r="D41" s="4"/>
      <c r="E41" s="4"/>
      <c r="F41" s="4"/>
      <c r="G41" s="4"/>
      <c r="H41" s="4"/>
      <c r="I41" s="4"/>
      <c r="J41" s="52" t="s">
        <v>31</v>
      </c>
      <c r="K41" s="53"/>
      <c r="L41" s="53"/>
      <c r="M41" s="53"/>
      <c r="N41" s="54"/>
      <c r="O41" s="29">
        <f>SUM(O22:O40)</f>
        <v>0</v>
      </c>
    </row>
    <row r="42" spans="1:15" s="16" customFormat="1" ht="28.8" x14ac:dyDescent="0.3">
      <c r="A42" s="15" t="s">
        <v>49</v>
      </c>
      <c r="B42" s="35"/>
      <c r="C42" s="13" t="s">
        <v>52</v>
      </c>
      <c r="D42" s="35"/>
      <c r="E42" s="55" t="s">
        <v>53</v>
      </c>
      <c r="F42" s="55"/>
      <c r="G42" s="4"/>
      <c r="H42" s="35"/>
      <c r="I42" s="4"/>
      <c r="J42" s="30" t="s">
        <v>50</v>
      </c>
      <c r="K42" s="31"/>
      <c r="L42" s="31"/>
      <c r="M42" s="31"/>
      <c r="N42" s="31"/>
      <c r="O42" s="32"/>
    </row>
    <row r="43" spans="1:15" s="12" customFormat="1" ht="15" customHeight="1" x14ac:dyDescent="0.25">
      <c r="A43" s="11"/>
      <c r="B43" s="11"/>
      <c r="C43" s="11"/>
      <c r="D43" s="11"/>
      <c r="E43" s="11"/>
      <c r="G43" s="11"/>
      <c r="I43" s="11"/>
      <c r="J43" s="33" t="s">
        <v>51</v>
      </c>
      <c r="K43" s="33"/>
      <c r="L43" s="33"/>
      <c r="M43" s="33"/>
      <c r="N43" s="33"/>
      <c r="O43" s="33"/>
    </row>
    <row r="44" spans="1:15" ht="26.4" customHeight="1" thickBot="1" x14ac:dyDescent="0.35">
      <c r="A44" s="4" t="s">
        <v>38</v>
      </c>
      <c r="B44" s="4"/>
      <c r="C44" s="47"/>
      <c r="D44" s="47"/>
      <c r="E44" s="47"/>
      <c r="F44" s="47"/>
      <c r="G44" s="47"/>
      <c r="H44" s="47"/>
      <c r="I44" s="47"/>
      <c r="J44" s="47"/>
      <c r="K44" s="55" t="s">
        <v>46</v>
      </c>
      <c r="L44" s="55"/>
      <c r="M44" s="60"/>
      <c r="N44" s="60"/>
      <c r="O44" s="60"/>
    </row>
    <row r="45" spans="1:15" ht="21.15" customHeight="1" thickBot="1" x14ac:dyDescent="0.35">
      <c r="A45" s="4" t="s">
        <v>39</v>
      </c>
      <c r="B45" s="4"/>
      <c r="C45" s="4"/>
      <c r="D45" s="62"/>
      <c r="E45" s="62"/>
      <c r="F45" s="62"/>
      <c r="G45" s="62"/>
      <c r="H45" s="62"/>
      <c r="I45" s="62"/>
      <c r="J45" s="62"/>
      <c r="K45" s="55" t="s">
        <v>40</v>
      </c>
      <c r="L45" s="55"/>
      <c r="M45" s="61"/>
      <c r="N45" s="61"/>
      <c r="O45" s="61"/>
    </row>
    <row r="46" spans="1:15" ht="21.15" customHeight="1" x14ac:dyDescent="0.3">
      <c r="A46" s="10" t="s">
        <v>47</v>
      </c>
      <c r="B46" s="59"/>
      <c r="C46" s="59"/>
      <c r="D46" s="59"/>
      <c r="E46" s="59"/>
      <c r="F46" s="59"/>
      <c r="G46" s="59"/>
      <c r="H46" s="59"/>
      <c r="J46" s="10" t="s">
        <v>48</v>
      </c>
      <c r="K46" s="10"/>
      <c r="L46" s="59"/>
      <c r="M46" s="59"/>
      <c r="N46" s="59"/>
      <c r="O46" s="59"/>
    </row>
    <row r="47" spans="1:15" ht="38.85" customHeight="1" thickBot="1" x14ac:dyDescent="0.35">
      <c r="A47" s="47"/>
      <c r="B47" s="47"/>
      <c r="C47" s="47"/>
      <c r="D47" s="47"/>
      <c r="E47" s="47"/>
      <c r="F47" s="47"/>
      <c r="G47" s="47"/>
      <c r="H47" s="47"/>
      <c r="I47" s="30"/>
      <c r="J47" s="58"/>
      <c r="K47" s="58"/>
      <c r="L47" s="58"/>
      <c r="M47" s="58"/>
      <c r="N47" s="58"/>
      <c r="O47" s="58"/>
    </row>
    <row r="48" spans="1:15" ht="12.9" customHeight="1" x14ac:dyDescent="0.3">
      <c r="A48" s="4" t="s">
        <v>42</v>
      </c>
      <c r="B48" s="4"/>
      <c r="C48" s="4"/>
      <c r="D48" s="4"/>
      <c r="E48" s="4"/>
      <c r="F48" s="4"/>
      <c r="G48" s="4"/>
      <c r="H48" s="4"/>
      <c r="I48" s="4"/>
      <c r="J48" s="5" t="s">
        <v>41</v>
      </c>
      <c r="K48" s="4"/>
      <c r="L48" s="4"/>
      <c r="M48" s="4"/>
      <c r="N48" s="4"/>
      <c r="O48" s="4"/>
    </row>
    <row r="49" spans="1:15" ht="21.15" customHeight="1" thickBot="1" x14ac:dyDescent="0.35">
      <c r="A49" s="4" t="s">
        <v>43</v>
      </c>
      <c r="B49" s="4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21.15" customHeight="1" thickBot="1" x14ac:dyDescent="0.35">
      <c r="A50" s="4" t="s">
        <v>44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21.1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21.15" customHeight="1" x14ac:dyDescent="0.3"/>
    <row r="53" spans="1:15" ht="21.15" customHeight="1" x14ac:dyDescent="0.3"/>
    <row r="54" spans="1:15" ht="21.15" customHeight="1" x14ac:dyDescent="0.3"/>
    <row r="55" spans="1:15" ht="21.15" customHeight="1" x14ac:dyDescent="0.3"/>
  </sheetData>
  <sheetProtection selectLockedCells="1"/>
  <mergeCells count="45">
    <mergeCell ref="E42:F42"/>
    <mergeCell ref="A47:H47"/>
    <mergeCell ref="J47:O47"/>
    <mergeCell ref="C49:O49"/>
    <mergeCell ref="B50:O50"/>
    <mergeCell ref="B46:H46"/>
    <mergeCell ref="L46:O46"/>
    <mergeCell ref="M44:O44"/>
    <mergeCell ref="M45:O45"/>
    <mergeCell ref="D45:J45"/>
    <mergeCell ref="C44:J44"/>
    <mergeCell ref="J41:N41"/>
    <mergeCell ref="K44:L44"/>
    <mergeCell ref="K45:L45"/>
    <mergeCell ref="A18:O18"/>
    <mergeCell ref="C36:H36"/>
    <mergeCell ref="C37:H37"/>
    <mergeCell ref="C38:H38"/>
    <mergeCell ref="C39:H39"/>
    <mergeCell ref="C40:H40"/>
    <mergeCell ref="C30:H30"/>
    <mergeCell ref="C29:H29"/>
    <mergeCell ref="C31:H31"/>
    <mergeCell ref="C32:H32"/>
    <mergeCell ref="C33:H33"/>
    <mergeCell ref="C34:H34"/>
    <mergeCell ref="C35:H35"/>
    <mergeCell ref="A7:O7"/>
    <mergeCell ref="A8:O8"/>
    <mergeCell ref="I13:J13"/>
    <mergeCell ref="A15:M15"/>
    <mergeCell ref="A12:G12"/>
    <mergeCell ref="I12:J12"/>
    <mergeCell ref="L12:O12"/>
    <mergeCell ref="A10:O10"/>
    <mergeCell ref="C25:H25"/>
    <mergeCell ref="C26:H26"/>
    <mergeCell ref="C27:H27"/>
    <mergeCell ref="C28:H28"/>
    <mergeCell ref="A19:N19"/>
    <mergeCell ref="C21:H21"/>
    <mergeCell ref="C20:H20"/>
    <mergeCell ref="C22:H22"/>
    <mergeCell ref="C23:H23"/>
    <mergeCell ref="C24:H24"/>
  </mergeCells>
  <pageMargins left="0" right="0" top="0" bottom="0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Complete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Northcutt</dc:creator>
  <cp:lastModifiedBy>Kimberly Werner</cp:lastModifiedBy>
  <cp:lastPrinted>2016-04-18T17:08:45Z</cp:lastPrinted>
  <dcterms:created xsi:type="dcterms:W3CDTF">2015-08-13T14:11:12Z</dcterms:created>
  <dcterms:modified xsi:type="dcterms:W3CDTF">2017-08-03T20:53:27Z</dcterms:modified>
</cp:coreProperties>
</file>